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35"/>
  </bookViews>
  <sheets>
    <sheet name="Hoja1" sheetId="1" r:id="rId1"/>
    <sheet name="Hoja2" sheetId="2" r:id="rId2"/>
    <sheet name="Hoja3" sheetId="3" r:id="rId3"/>
  </sheets>
  <calcPr calcId="125725"/>
</workbook>
</file>

<file path=xl/calcChain.xml><?xml version="1.0" encoding="utf-8"?>
<calcChain xmlns="http://schemas.openxmlformats.org/spreadsheetml/2006/main">
  <c r="D24" i="1"/>
  <c r="D22"/>
  <c r="D20"/>
  <c r="D61"/>
  <c r="D60"/>
  <c r="D23"/>
  <c r="D21"/>
  <c r="B73"/>
  <c r="D67"/>
  <c r="D68" s="1"/>
  <c r="D55"/>
  <c r="D45"/>
  <c r="D35"/>
  <c r="D62" l="1"/>
  <c r="D74" s="1"/>
  <c r="D73"/>
  <c r="D76" l="1"/>
</calcChain>
</file>

<file path=xl/sharedStrings.xml><?xml version="1.0" encoding="utf-8"?>
<sst xmlns="http://schemas.openxmlformats.org/spreadsheetml/2006/main" count="60" uniqueCount="50">
  <si>
    <t>FASE DE CONCURS</t>
  </si>
  <si>
    <t>FORMULARI D'AUTOBAREMACIÓ</t>
  </si>
  <si>
    <t>Instruccions:</t>
  </si>
  <si>
    <t>PROCÉS D'ESTABILITZACIÓ</t>
  </si>
  <si>
    <t>Nombre de mesos</t>
  </si>
  <si>
    <t>Per cada mes treballat en la Fundació en una altra categoria professional a la qual s'opta: 0,07111 punts per mes de serveis prestats.</t>
  </si>
  <si>
    <t>Per cada mes treballat en una altra administració en una categoria professional equivalent o amb anàlogues funcions a la qual s'opta: 0,07111 punts per mes de serveis prestats.</t>
  </si>
  <si>
    <t>• Guardau el document resultant i enviau-lo, juntament amb la documentació acreditativa a ofertesdocupacio@miromallorca.com</t>
  </si>
  <si>
    <t>Total (màxim 32 punts)</t>
  </si>
  <si>
    <t>Per cada mes treballat en la Fundació, exercint les mateixes funcions de la categoria professional i especialitat a la qual s'opta: 0,17777 punts per mes de serveis prestats.</t>
  </si>
  <si>
    <t>B) Altres mèrits</t>
  </si>
  <si>
    <t>B.1. Per la superació d'exercicis en convocatòries anteriors</t>
  </si>
  <si>
    <t>Per haver superat el primer exercici d'un o de diversos processos selectius: 0,5 punts per cada exercici amb un màxim d'1 punt.</t>
  </si>
  <si>
    <t>Per haver superat més d'un exercici dins del mateix procés selectiu: 1,5 punts.</t>
  </si>
  <si>
    <t>Per haver superat més d'un exercici en diversos processos selectius: 2 punts.</t>
  </si>
  <si>
    <t>Per haver superat tots els exercicis del procés selectiu: 3 punts.</t>
  </si>
  <si>
    <t>Puntuació</t>
  </si>
  <si>
    <t>B.2. Formació acadèmica</t>
  </si>
  <si>
    <t>Total (màxim 3 punts)</t>
  </si>
  <si>
    <t>Títol d'estudis oficials de màster, llicenciatura, grau, enginyeria o arquitectura reconeguts com a nivell MECES 3: 2,8 punts.</t>
  </si>
  <si>
    <t>Títol d'estudis oficials de doctor, reconegut com a nivell MECES 4 (Marco Español de Calificaciones para la Educación Superior): 3 punts</t>
  </si>
  <si>
    <t>Títol d'estudis oficials de diplomatura, grau, enginyeria tècnica o arquitectura tècnica reconeguts com a nivell MECES 2: 2,6 punts.</t>
  </si>
  <si>
    <t>Títol de tècnic superior de formació professional reconegut com a nivell MECES 1 o equivalent acadèmic: 2,5 punts.</t>
  </si>
  <si>
    <t>Títol de batxillerat o de tècnic de formació professional o equivalent acadèmic: 2,4 punts.</t>
  </si>
  <si>
    <t>Títol de graduat en educació secundària obligatòria (ESO) o equivalent acadèmic: 2,2 punts.</t>
  </si>
  <si>
    <t>B.3. Coneixements de llengua catalana</t>
  </si>
  <si>
    <t>Per al nivell B1: 1,6 punts</t>
  </si>
  <si>
    <t>Per al nivell B2: 1,8 punts</t>
  </si>
  <si>
    <t>Per al nivell C1: 2,0 punts</t>
  </si>
  <si>
    <t>Per al nivell C2: 2,6 punts</t>
  </si>
  <si>
    <t>Per al llenguatge administratiu: 0,4 punts</t>
  </si>
  <si>
    <t>B.4. Cursos de formació</t>
  </si>
  <si>
    <t>Nombre d'hores de cursos amb aprofitament (a raó de 0,03 punts per hora)</t>
  </si>
  <si>
    <t>Nombre d'hores de cursos amb assistència (a raó de 0,02 punts per hora)</t>
  </si>
  <si>
    <t>Nombre d'hores</t>
  </si>
  <si>
    <t>B.5. Triennis reconeguts</t>
  </si>
  <si>
    <t>Nombre de triennis (es puntua amb 0,6 punts per trienni)</t>
  </si>
  <si>
    <t>Nombre de triennis</t>
  </si>
  <si>
    <t>SUMA DE LES PUNTUACIONS</t>
  </si>
  <si>
    <t>B) Altres mèrits (màxim 8 punts)</t>
  </si>
  <si>
    <t>Total fase de concurs</t>
  </si>
  <si>
    <t>A) Mérits professionals (màxim 32 punts)</t>
  </si>
  <si>
    <r>
      <t xml:space="preserve">• Emplenau, si escau, </t>
    </r>
    <r>
      <rPr>
        <b/>
        <sz val="11"/>
        <color theme="1"/>
        <rFont val="Arial"/>
        <family val="2"/>
      </rPr>
      <t>només les caselles en color cel</t>
    </r>
    <r>
      <rPr>
        <sz val="11"/>
        <color theme="1"/>
        <rFont val="Arial"/>
        <family val="2"/>
      </rPr>
      <t>, el càlcul es fa automàticament</t>
    </r>
  </si>
  <si>
    <t xml:space="preserve">DNI de l'aspirant  </t>
  </si>
  <si>
    <t>Aquest mèrit s'ha d'acreditar documentalment amb certificat expedit per la Fundació. En el cas de serveis prestats en altres administracions públiques, s'ha d'aportar el certificat acreditatiu expedit per l'Administració en què s'hagin prestat aquests serveis.</t>
  </si>
  <si>
    <t>Aquest mèrit s'ha d'acreditar documentalment amb certificat expedit per la Fundació.</t>
  </si>
  <si>
    <t>Aquest mèrit s'ha d'acreditar documentalment per la persona interessada. Forma d'acreditació: còpia autenticada o compulsada del títol requerit (anvers i revers) o certificat acadèmic que acrediti que ha cursat i aprovat els estudis necessaris per a obtenir el títol corresponent, juntament amb el document que acrediti que ha abonat els drets per a la seva expedició.</t>
  </si>
  <si>
    <t>Aquest mèrit s'ha d'acreditar documentalment per la persona interessada. Forma d'acreditació: certificats acreditatius expedits o homologats pel Govern de les Illes Balears, per escoles oficials d'idiomes o escoles d'administració pública i també els reconeguts d'acord amb la normativa autonòmica, estatal o qualsevol organisme acreditat.</t>
  </si>
  <si>
    <t>Aquest mèrit s'ha d'acreditar documentalment per la persona interessada.</t>
  </si>
  <si>
    <t>Per cada mes treballat en la Fundació en la mateixa categoria professional i especialitat a la qual s'opta: 0,17777 punts per mes de serveis prestats.</t>
  </si>
</sst>
</file>

<file path=xl/styles.xml><?xml version="1.0" encoding="utf-8"?>
<styleSheet xmlns="http://schemas.openxmlformats.org/spreadsheetml/2006/main">
  <numFmts count="3">
    <numFmt numFmtId="164" formatCode="0.0"/>
    <numFmt numFmtId="165" formatCode="0.000"/>
    <numFmt numFmtId="166" formatCode="0.00000"/>
  </numFmts>
  <fonts count="8">
    <font>
      <sz val="11"/>
      <color theme="1"/>
      <name val="Calibri"/>
      <family val="2"/>
      <scheme val="minor"/>
    </font>
    <font>
      <sz val="11"/>
      <color theme="1"/>
      <name val="Arial"/>
      <family val="2"/>
    </font>
    <font>
      <b/>
      <sz val="11"/>
      <color theme="1"/>
      <name val="Arial"/>
      <family val="2"/>
    </font>
    <font>
      <sz val="11"/>
      <name val="Arial"/>
      <family val="2"/>
    </font>
    <font>
      <sz val="11"/>
      <color theme="0"/>
      <name val="Arial"/>
      <family val="2"/>
    </font>
    <font>
      <sz val="16"/>
      <color theme="1"/>
      <name val="Arial"/>
      <family val="2"/>
    </font>
    <font>
      <b/>
      <sz val="12"/>
      <color theme="1"/>
      <name val="Arial"/>
      <family val="2"/>
    </font>
    <font>
      <b/>
      <sz val="14"/>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2" fillId="0" borderId="0" xfId="0" applyFont="1" applyProtection="1"/>
    <xf numFmtId="0" fontId="1" fillId="0" borderId="0" xfId="0" applyFont="1" applyProtection="1"/>
    <xf numFmtId="0" fontId="1" fillId="0" borderId="0" xfId="0" applyFont="1" applyAlignment="1" applyProtection="1">
      <alignment horizontal="left" wrapText="1"/>
    </xf>
    <xf numFmtId="0" fontId="1" fillId="0" borderId="0" xfId="0" applyFont="1"/>
    <xf numFmtId="0" fontId="1" fillId="0" borderId="1" xfId="0" applyFont="1" applyBorder="1"/>
    <xf numFmtId="0" fontId="1" fillId="0" borderId="1" xfId="0" applyFont="1" applyBorder="1" applyAlignment="1" applyProtection="1">
      <alignment horizontal="right" vertical="center"/>
    </xf>
    <xf numFmtId="0" fontId="1" fillId="0" borderId="0" xfId="0" applyFont="1" applyAlignment="1">
      <alignment horizontal="right"/>
    </xf>
    <xf numFmtId="166" fontId="1" fillId="0" borderId="1" xfId="0" applyNumberFormat="1" applyFont="1" applyBorder="1" applyAlignment="1" applyProtection="1">
      <alignment vertical="center"/>
    </xf>
    <xf numFmtId="0" fontId="1" fillId="0" borderId="0" xfId="0" applyFont="1" applyAlignment="1">
      <alignment vertical="center"/>
    </xf>
    <xf numFmtId="0" fontId="1" fillId="0" borderId="1" xfId="0" applyFont="1" applyBorder="1" applyAlignment="1" applyProtection="1">
      <alignment vertical="center" wrapText="1"/>
    </xf>
    <xf numFmtId="0" fontId="1" fillId="0" borderId="1" xfId="0" applyFont="1" applyBorder="1" applyAlignment="1" applyProtection="1">
      <alignment horizontal="left" vertical="center" wrapText="1"/>
    </xf>
    <xf numFmtId="0" fontId="1" fillId="0" borderId="1" xfId="0" applyFont="1" applyBorder="1" applyAlignment="1">
      <alignment vertical="center" wrapText="1"/>
    </xf>
    <xf numFmtId="0" fontId="4" fillId="0" borderId="0" xfId="0" applyFont="1" applyAlignment="1" applyProtection="1">
      <alignment horizontal="right" vertical="center"/>
    </xf>
    <xf numFmtId="0" fontId="4" fillId="0" borderId="0" xfId="0" applyFont="1" applyAlignment="1" applyProtection="1">
      <alignment horizontal="right" vertical="center" wrapText="1"/>
    </xf>
    <xf numFmtId="0" fontId="2" fillId="0" borderId="0" xfId="0" applyFont="1"/>
    <xf numFmtId="0" fontId="1" fillId="0" borderId="1" xfId="0" applyFont="1" applyBorder="1" applyAlignment="1">
      <alignment horizontal="center" wrapText="1"/>
    </xf>
    <xf numFmtId="0" fontId="1" fillId="0" borderId="1" xfId="0" applyFont="1" applyBorder="1" applyAlignment="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xf numFmtId="0" fontId="4" fillId="0" borderId="0" xfId="0" applyFont="1"/>
    <xf numFmtId="0" fontId="1" fillId="0" borderId="1" xfId="0" applyFont="1" applyBorder="1" applyAlignment="1">
      <alignment horizontal="right" vertical="center" wrapText="1"/>
    </xf>
    <xf numFmtId="0" fontId="5" fillId="0" borderId="0" xfId="0" applyFont="1" applyAlignment="1" applyProtection="1">
      <alignment horizontal="left" vertical="top" wrapText="1"/>
    </xf>
    <xf numFmtId="166" fontId="1" fillId="3" borderId="1" xfId="0" applyNumberFormat="1" applyFont="1" applyFill="1" applyBorder="1" applyAlignment="1">
      <alignment vertical="center"/>
    </xf>
    <xf numFmtId="164" fontId="1" fillId="3" borderId="1" xfId="0" applyNumberFormat="1" applyFont="1" applyFill="1" applyBorder="1"/>
    <xf numFmtId="165" fontId="1" fillId="3" borderId="1" xfId="0" applyNumberFormat="1" applyFont="1" applyFill="1" applyBorder="1"/>
    <xf numFmtId="0" fontId="2" fillId="3" borderId="2" xfId="0" applyFont="1" applyFill="1" applyBorder="1"/>
    <xf numFmtId="0" fontId="1" fillId="3" borderId="6" xfId="0" applyFont="1" applyFill="1" applyBorder="1"/>
    <xf numFmtId="0" fontId="1" fillId="3" borderId="3" xfId="0" applyFont="1" applyFill="1" applyBorder="1"/>
    <xf numFmtId="166" fontId="1" fillId="3" borderId="4" xfId="0" applyNumberFormat="1" applyFont="1" applyFill="1" applyBorder="1"/>
    <xf numFmtId="0" fontId="1" fillId="3" borderId="4" xfId="0" applyFont="1" applyFill="1" applyBorder="1"/>
    <xf numFmtId="166" fontId="6" fillId="3" borderId="8" xfId="0" applyNumberFormat="1" applyFont="1" applyFill="1" applyBorder="1"/>
    <xf numFmtId="0" fontId="1" fillId="3" borderId="0" xfId="0" applyFont="1" applyFill="1" applyBorder="1"/>
    <xf numFmtId="0" fontId="1" fillId="3" borderId="9" xfId="0" applyFont="1" applyFill="1" applyBorder="1"/>
    <xf numFmtId="0" fontId="1" fillId="3" borderId="7" xfId="0" applyFont="1" applyFill="1" applyBorder="1"/>
    <xf numFmtId="0" fontId="6" fillId="3" borderId="10" xfId="0" applyFont="1" applyFill="1" applyBorder="1" applyAlignment="1">
      <alignment horizontal="right"/>
    </xf>
    <xf numFmtId="0" fontId="2" fillId="0" borderId="0" xfId="0" applyFont="1" applyAlignment="1" applyProtection="1">
      <alignment horizontal="left"/>
    </xf>
    <xf numFmtId="0" fontId="7" fillId="0" borderId="0" xfId="0" applyFont="1" applyAlignment="1" applyProtection="1">
      <alignment horizontal="left" vertical="top" wrapText="1"/>
    </xf>
    <xf numFmtId="1" fontId="1" fillId="2" borderId="1" xfId="0" applyNumberFormat="1" applyFont="1" applyFill="1" applyBorder="1" applyAlignment="1" applyProtection="1">
      <alignment horizontal="center" vertical="center"/>
      <protection locked="0"/>
    </xf>
    <xf numFmtId="1" fontId="1" fillId="2" borderId="1" xfId="0" applyNumberFormat="1" applyFont="1" applyFill="1" applyBorder="1" applyAlignment="1" applyProtection="1">
      <alignment horizontal="center" vertical="center" wrapText="1"/>
      <protection locked="0"/>
    </xf>
    <xf numFmtId="164" fontId="3" fillId="2" borderId="1" xfId="0" applyNumberFormat="1" applyFont="1" applyFill="1" applyBorder="1" applyProtection="1">
      <protection locked="0"/>
    </xf>
    <xf numFmtId="164" fontId="1" fillId="2" borderId="1" xfId="0" applyNumberFormat="1" applyFont="1" applyFill="1" applyBorder="1" applyAlignment="1" applyProtection="1">
      <alignment horizontal="right" vertical="center"/>
      <protection locked="0"/>
    </xf>
    <xf numFmtId="164" fontId="1" fillId="2" borderId="1" xfId="0" applyNumberFormat="1" applyFont="1" applyFill="1" applyBorder="1" applyAlignment="1" applyProtection="1">
      <alignment horizontal="right"/>
      <protection locked="0"/>
    </xf>
    <xf numFmtId="1" fontId="1" fillId="2" borderId="1" xfId="0" applyNumberFormat="1" applyFont="1" applyFill="1" applyBorder="1" applyAlignment="1" applyProtection="1">
      <alignment horizontal="right"/>
      <protection locked="0"/>
    </xf>
    <xf numFmtId="0" fontId="1" fillId="0" borderId="0" xfId="0" applyFont="1" applyAlignment="1" applyProtection="1">
      <alignment horizontal="right" vertical="center"/>
    </xf>
    <xf numFmtId="0" fontId="2" fillId="0" borderId="0" xfId="0" applyFont="1" applyAlignment="1" applyProtection="1">
      <alignment vertical="center" wrapText="1"/>
    </xf>
    <xf numFmtId="0" fontId="2" fillId="0" borderId="0" xfId="0" applyFont="1" applyAlignment="1">
      <alignment vertical="center"/>
    </xf>
    <xf numFmtId="0" fontId="2" fillId="0" borderId="0" xfId="0" applyNumberFormat="1" applyFont="1" applyAlignment="1">
      <alignment vertical="center" wrapText="1"/>
    </xf>
    <xf numFmtId="0" fontId="1" fillId="0" borderId="1" xfId="0" applyFont="1" applyBorder="1" applyAlignment="1">
      <alignment horizontal="left"/>
    </xf>
    <xf numFmtId="0" fontId="1"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1" fillId="0" borderId="0" xfId="0" applyFont="1" applyAlignment="1" applyProtection="1">
      <alignment horizontal="left" wrapText="1"/>
    </xf>
    <xf numFmtId="0" fontId="1" fillId="2" borderId="11"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1" fillId="0" borderId="1" xfId="0" applyFont="1" applyBorder="1" applyAlignment="1">
      <alignment horizontal="left"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2" fontId="1" fillId="2" borderId="1" xfId="0" applyNumberFormat="1" applyFont="1" applyFill="1" applyBorder="1" applyProtection="1">
      <protection locked="0"/>
    </xf>
    <xf numFmtId="2" fontId="1" fillId="0" borderId="1" xfId="0" applyNumberFormat="1" applyFont="1" applyBorder="1"/>
    <xf numFmtId="2" fontId="1" fillId="3" borderId="5" xfId="0" applyNumberFormat="1"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393661</xdr:colOff>
      <xdr:row>0</xdr:row>
      <xdr:rowOff>142875</xdr:rowOff>
    </xdr:from>
    <xdr:to>
      <xdr:col>1</xdr:col>
      <xdr:colOff>2085975</xdr:colOff>
      <xdr:row>5</xdr:row>
      <xdr:rowOff>140130</xdr:rowOff>
    </xdr:to>
    <xdr:pic>
      <xdr:nvPicPr>
        <xdr:cNvPr id="2" name="1 Imagen" descr="MiroMall_Blava_RGB.jpg"/>
        <xdr:cNvPicPr>
          <a:picLocks noChangeAspect="1"/>
        </xdr:cNvPicPr>
      </xdr:nvPicPr>
      <xdr:blipFill>
        <a:blip xmlns:r="http://schemas.openxmlformats.org/officeDocument/2006/relationships" r:embed="rId1" cstate="print"/>
        <a:stretch>
          <a:fillRect/>
        </a:stretch>
      </xdr:blipFill>
      <xdr:spPr>
        <a:xfrm>
          <a:off x="393661" y="142875"/>
          <a:ext cx="2159039" cy="911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I76"/>
  <sheetViews>
    <sheetView tabSelected="1" workbookViewId="0">
      <selection activeCell="B7" sqref="B7"/>
    </sheetView>
  </sheetViews>
  <sheetFormatPr baseColWidth="10" defaultRowHeight="14.25"/>
  <cols>
    <col min="1" max="1" width="7" style="4" customWidth="1"/>
    <col min="2" max="2" width="83" style="4" customWidth="1"/>
    <col min="3" max="3" width="11" style="4" customWidth="1"/>
    <col min="4" max="4" width="10.5703125" style="4" customWidth="1"/>
    <col min="5" max="5" width="5.5703125" style="4" customWidth="1"/>
    <col min="6" max="16384" width="11.42578125" style="4"/>
  </cols>
  <sheetData>
    <row r="2" spans="2:9" ht="20.25">
      <c r="C2" s="23"/>
      <c r="D2" s="23"/>
      <c r="E2" s="23"/>
      <c r="F2" s="23"/>
      <c r="G2" s="23"/>
      <c r="H2" s="23"/>
      <c r="I2" s="23"/>
    </row>
    <row r="3" spans="2:9" ht="9" customHeight="1">
      <c r="C3" s="23"/>
      <c r="D3" s="23"/>
      <c r="E3" s="23"/>
      <c r="F3" s="23"/>
      <c r="G3" s="23"/>
      <c r="H3" s="23"/>
      <c r="I3" s="23"/>
    </row>
    <row r="4" spans="2:9">
      <c r="C4" s="2"/>
      <c r="D4" s="2"/>
      <c r="E4" s="2"/>
      <c r="F4" s="2"/>
      <c r="G4" s="2"/>
      <c r="H4" s="2"/>
      <c r="I4" s="2"/>
    </row>
    <row r="5" spans="2:9">
      <c r="C5" s="2"/>
      <c r="D5" s="2"/>
      <c r="E5" s="2"/>
      <c r="F5" s="2"/>
      <c r="G5" s="2"/>
      <c r="H5" s="2"/>
      <c r="I5" s="2"/>
    </row>
    <row r="6" spans="2:9" ht="26.25" customHeight="1">
      <c r="B6" s="2"/>
      <c r="C6" s="2"/>
      <c r="D6" s="2"/>
      <c r="E6" s="2"/>
      <c r="F6" s="2"/>
      <c r="G6" s="2"/>
      <c r="H6" s="2"/>
      <c r="I6" s="2"/>
    </row>
    <row r="7" spans="2:9" ht="26.25" customHeight="1">
      <c r="B7" s="38" t="s">
        <v>3</v>
      </c>
      <c r="C7" s="2"/>
      <c r="D7" s="2"/>
      <c r="E7" s="2"/>
      <c r="F7" s="2"/>
      <c r="G7" s="2"/>
      <c r="H7" s="2"/>
      <c r="I7" s="2"/>
    </row>
    <row r="8" spans="2:9" ht="9" customHeight="1">
      <c r="B8" s="23"/>
      <c r="C8" s="2"/>
      <c r="D8" s="2"/>
      <c r="E8" s="2"/>
      <c r="F8" s="2"/>
      <c r="G8" s="2"/>
      <c r="H8" s="2"/>
      <c r="I8" s="2"/>
    </row>
    <row r="9" spans="2:9" ht="15.75" customHeight="1">
      <c r="B9" s="37" t="s">
        <v>0</v>
      </c>
      <c r="C9" s="2"/>
      <c r="D9" s="2"/>
      <c r="E9" s="2"/>
      <c r="F9" s="2"/>
      <c r="G9" s="2"/>
      <c r="H9" s="2"/>
      <c r="I9" s="2"/>
    </row>
    <row r="10" spans="2:9" ht="15" customHeight="1">
      <c r="B10" s="37" t="s">
        <v>1</v>
      </c>
      <c r="C10" s="2"/>
      <c r="D10" s="2"/>
      <c r="E10" s="2"/>
      <c r="F10" s="2"/>
      <c r="G10" s="2"/>
      <c r="H10" s="2"/>
      <c r="I10" s="2"/>
    </row>
    <row r="11" spans="2:9" ht="14.25" customHeight="1">
      <c r="B11" s="2"/>
      <c r="C11" s="2"/>
      <c r="D11" s="2"/>
      <c r="E11" s="2"/>
      <c r="F11" s="2"/>
      <c r="G11" s="2"/>
      <c r="H11" s="2"/>
      <c r="I11" s="2"/>
    </row>
    <row r="12" spans="2:9" ht="15">
      <c r="B12" s="1" t="s">
        <v>2</v>
      </c>
      <c r="C12" s="2"/>
      <c r="D12" s="2"/>
      <c r="E12" s="2"/>
      <c r="F12" s="2"/>
      <c r="G12" s="2"/>
      <c r="H12" s="2"/>
      <c r="I12" s="2"/>
    </row>
    <row r="13" spans="2:9">
      <c r="B13" s="53" t="s">
        <v>42</v>
      </c>
      <c r="C13" s="53"/>
      <c r="D13" s="53"/>
      <c r="E13" s="3"/>
      <c r="F13" s="3"/>
      <c r="G13" s="3"/>
      <c r="H13" s="3"/>
      <c r="I13" s="3"/>
    </row>
    <row r="14" spans="2:9" ht="28.5" customHeight="1">
      <c r="B14" s="53" t="s">
        <v>7</v>
      </c>
      <c r="C14" s="53"/>
      <c r="D14" s="53"/>
      <c r="E14" s="3"/>
      <c r="F14" s="3"/>
      <c r="G14" s="3"/>
      <c r="H14" s="3"/>
      <c r="I14" s="3"/>
    </row>
    <row r="15" spans="2:9" ht="11.25" customHeight="1">
      <c r="B15" s="2"/>
      <c r="C15" s="2"/>
      <c r="D15" s="2"/>
      <c r="E15" s="2"/>
      <c r="F15" s="2"/>
      <c r="G15" s="2"/>
      <c r="H15" s="2"/>
      <c r="I15" s="2"/>
    </row>
    <row r="16" spans="2:9" ht="20.25" customHeight="1">
      <c r="B16" s="45" t="s">
        <v>43</v>
      </c>
      <c r="C16" s="54"/>
      <c r="D16" s="55"/>
      <c r="E16" s="2"/>
      <c r="F16" s="2"/>
      <c r="G16" s="2"/>
      <c r="H16" s="2"/>
      <c r="I16" s="2"/>
    </row>
    <row r="17" spans="2:9" ht="18" customHeight="1">
      <c r="B17" s="2"/>
      <c r="C17" s="2"/>
      <c r="D17" s="2"/>
      <c r="E17" s="2"/>
      <c r="F17" s="2"/>
      <c r="G17" s="2"/>
      <c r="H17" s="2"/>
      <c r="I17" s="2"/>
    </row>
    <row r="18" spans="2:9" ht="15">
      <c r="B18" s="1" t="s">
        <v>41</v>
      </c>
      <c r="C18" s="2"/>
      <c r="D18" s="2"/>
      <c r="E18" s="2"/>
      <c r="F18" s="2"/>
      <c r="G18" s="2"/>
      <c r="H18" s="2"/>
      <c r="I18" s="2"/>
    </row>
    <row r="19" spans="2:9" ht="75.75" customHeight="1">
      <c r="B19" s="46" t="s">
        <v>44</v>
      </c>
      <c r="C19" s="18" t="s">
        <v>4</v>
      </c>
      <c r="D19" s="6" t="s">
        <v>16</v>
      </c>
      <c r="E19" s="2"/>
      <c r="F19" s="2"/>
      <c r="G19" s="2"/>
      <c r="H19" s="2"/>
      <c r="I19" s="2"/>
    </row>
    <row r="20" spans="2:9" ht="54" customHeight="1">
      <c r="B20" s="10" t="s">
        <v>49</v>
      </c>
      <c r="C20" s="39"/>
      <c r="D20" s="8">
        <f>0.17777*C20</f>
        <v>0</v>
      </c>
      <c r="E20" s="2"/>
      <c r="F20" s="2"/>
      <c r="G20" s="2"/>
      <c r="H20" s="2"/>
      <c r="I20" s="2"/>
    </row>
    <row r="21" spans="2:9" ht="50.1" customHeight="1">
      <c r="B21" s="10" t="s">
        <v>9</v>
      </c>
      <c r="C21" s="39"/>
      <c r="D21" s="8">
        <f>0.17777*C21</f>
        <v>0</v>
      </c>
      <c r="E21" s="13"/>
      <c r="F21" s="2"/>
      <c r="G21" s="2"/>
      <c r="H21" s="2"/>
      <c r="I21" s="2"/>
    </row>
    <row r="22" spans="2:9" ht="50.1" customHeight="1">
      <c r="B22" s="11" t="s">
        <v>5</v>
      </c>
      <c r="C22" s="40"/>
      <c r="D22" s="8">
        <f>0.07111*C22</f>
        <v>0</v>
      </c>
      <c r="E22" s="14"/>
      <c r="F22" s="3"/>
      <c r="G22" s="3"/>
      <c r="H22" s="3"/>
      <c r="I22" s="3"/>
    </row>
    <row r="23" spans="2:9" ht="50.1" customHeight="1">
      <c r="B23" s="12" t="s">
        <v>6</v>
      </c>
      <c r="C23" s="39"/>
      <c r="D23" s="8">
        <f>0.07111*C23</f>
        <v>0</v>
      </c>
      <c r="E23" s="14"/>
    </row>
    <row r="24" spans="2:9">
      <c r="B24" s="7" t="s">
        <v>8</v>
      </c>
      <c r="D24" s="24">
        <f>MIN(32, SUM(D20:D23))</f>
        <v>0</v>
      </c>
      <c r="E24" s="9"/>
    </row>
    <row r="27" spans="2:9" ht="15">
      <c r="B27" s="15" t="s">
        <v>10</v>
      </c>
    </row>
    <row r="29" spans="2:9" ht="15">
      <c r="B29" s="15" t="s">
        <v>11</v>
      </c>
    </row>
    <row r="30" spans="2:9" ht="34.5" customHeight="1">
      <c r="B30" s="57" t="s">
        <v>45</v>
      </c>
      <c r="C30" s="58"/>
      <c r="D30" s="16" t="s">
        <v>16</v>
      </c>
    </row>
    <row r="31" spans="2:9" ht="28.5" customHeight="1">
      <c r="B31" s="56" t="s">
        <v>12</v>
      </c>
      <c r="C31" s="56"/>
      <c r="D31" s="41"/>
    </row>
    <row r="32" spans="2:9">
      <c r="B32" s="49" t="s">
        <v>13</v>
      </c>
      <c r="C32" s="49"/>
      <c r="D32" s="41"/>
    </row>
    <row r="33" spans="2:4">
      <c r="B33" s="49" t="s">
        <v>14</v>
      </c>
      <c r="C33" s="49"/>
      <c r="D33" s="41"/>
    </row>
    <row r="34" spans="2:4">
      <c r="B34" s="49" t="s">
        <v>15</v>
      </c>
      <c r="C34" s="49"/>
      <c r="D34" s="41"/>
    </row>
    <row r="35" spans="2:4">
      <c r="B35" s="7" t="s">
        <v>18</v>
      </c>
      <c r="D35" s="25">
        <f>MIN(3, SUM(D32:D34,MIN(1,1*D31)))</f>
        <v>0</v>
      </c>
    </row>
    <row r="37" spans="2:4" ht="15">
      <c r="B37" s="15" t="s">
        <v>17</v>
      </c>
    </row>
    <row r="38" spans="2:4" ht="88.5" customHeight="1">
      <c r="B38" s="51" t="s">
        <v>46</v>
      </c>
      <c r="C38" s="52"/>
      <c r="D38" s="16" t="s">
        <v>16</v>
      </c>
    </row>
    <row r="39" spans="2:4" ht="28.5" customHeight="1">
      <c r="B39" s="50" t="s">
        <v>20</v>
      </c>
      <c r="C39" s="50"/>
      <c r="D39" s="42"/>
    </row>
    <row r="40" spans="2:4" ht="28.5" customHeight="1">
      <c r="B40" s="50" t="s">
        <v>19</v>
      </c>
      <c r="C40" s="50"/>
      <c r="D40" s="42"/>
    </row>
    <row r="41" spans="2:4" ht="28.5" customHeight="1">
      <c r="B41" s="50" t="s">
        <v>21</v>
      </c>
      <c r="C41" s="50"/>
      <c r="D41" s="42"/>
    </row>
    <row r="42" spans="2:4" ht="28.5" customHeight="1">
      <c r="B42" s="50" t="s">
        <v>22</v>
      </c>
      <c r="C42" s="50"/>
      <c r="D42" s="42"/>
    </row>
    <row r="43" spans="2:4" ht="28.5" customHeight="1">
      <c r="B43" s="50" t="s">
        <v>23</v>
      </c>
      <c r="C43" s="50"/>
      <c r="D43" s="42"/>
    </row>
    <row r="44" spans="2:4" ht="28.5" customHeight="1">
      <c r="B44" s="50" t="s">
        <v>24</v>
      </c>
      <c r="C44" s="50"/>
      <c r="D44" s="42"/>
    </row>
    <row r="45" spans="2:4">
      <c r="B45" s="7" t="s">
        <v>18</v>
      </c>
      <c r="D45" s="25">
        <f>MIN(3,SUM(D39:D44))</f>
        <v>0</v>
      </c>
    </row>
    <row r="48" spans="2:4" ht="15">
      <c r="B48" s="15" t="s">
        <v>25</v>
      </c>
    </row>
    <row r="49" spans="2:5" ht="72.75" customHeight="1">
      <c r="B49" s="51" t="s">
        <v>47</v>
      </c>
      <c r="C49" s="52"/>
      <c r="D49" s="17" t="s">
        <v>16</v>
      </c>
    </row>
    <row r="50" spans="2:5">
      <c r="B50" s="49" t="s">
        <v>26</v>
      </c>
      <c r="C50" s="49"/>
      <c r="D50" s="43"/>
    </row>
    <row r="51" spans="2:5">
      <c r="B51" s="49" t="s">
        <v>27</v>
      </c>
      <c r="C51" s="49"/>
      <c r="D51" s="43"/>
    </row>
    <row r="52" spans="2:5">
      <c r="B52" s="49" t="s">
        <v>28</v>
      </c>
      <c r="C52" s="49"/>
      <c r="D52" s="43"/>
    </row>
    <row r="53" spans="2:5">
      <c r="B53" s="49" t="s">
        <v>29</v>
      </c>
      <c r="C53" s="49"/>
      <c r="D53" s="43"/>
    </row>
    <row r="54" spans="2:5">
      <c r="B54" s="49" t="s">
        <v>30</v>
      </c>
      <c r="C54" s="49"/>
      <c r="D54" s="43"/>
    </row>
    <row r="55" spans="2:5">
      <c r="B55" s="7" t="s">
        <v>18</v>
      </c>
      <c r="D55" s="25">
        <f>D54+MAX(D50:D53)</f>
        <v>0</v>
      </c>
    </row>
    <row r="58" spans="2:5" ht="15">
      <c r="B58" s="15" t="s">
        <v>31</v>
      </c>
    </row>
    <row r="59" spans="2:5" ht="28.5" customHeight="1">
      <c r="B59" s="47" t="s">
        <v>48</v>
      </c>
      <c r="C59" s="19" t="s">
        <v>34</v>
      </c>
      <c r="D59" s="22" t="s">
        <v>16</v>
      </c>
    </row>
    <row r="60" spans="2:5">
      <c r="B60" s="5" t="s">
        <v>32</v>
      </c>
      <c r="C60" s="44"/>
      <c r="D60" s="20">
        <f>0.03*C60</f>
        <v>0</v>
      </c>
      <c r="E60" s="21"/>
    </row>
    <row r="61" spans="2:5">
      <c r="B61" s="5" t="s">
        <v>33</v>
      </c>
      <c r="C61" s="44"/>
      <c r="D61" s="20">
        <f>0.02*C61</f>
        <v>0</v>
      </c>
      <c r="E61" s="21"/>
    </row>
    <row r="62" spans="2:5">
      <c r="B62" s="7" t="s">
        <v>18</v>
      </c>
      <c r="D62" s="26">
        <f>MIN(3,SUM(D60:D61))</f>
        <v>0</v>
      </c>
    </row>
    <row r="65" spans="2:5" ht="15">
      <c r="B65" s="15" t="s">
        <v>35</v>
      </c>
    </row>
    <row r="66" spans="2:5" ht="76.5" customHeight="1">
      <c r="B66" s="48" t="s">
        <v>44</v>
      </c>
      <c r="C66" s="19" t="s">
        <v>37</v>
      </c>
      <c r="D66" s="22" t="s">
        <v>16</v>
      </c>
    </row>
    <row r="67" spans="2:5">
      <c r="B67" s="5" t="s">
        <v>36</v>
      </c>
      <c r="C67" s="59"/>
      <c r="D67" s="60">
        <f>E67*C67</f>
        <v>0</v>
      </c>
      <c r="E67" s="21">
        <v>0.6</v>
      </c>
    </row>
    <row r="68" spans="2:5">
      <c r="B68" s="7" t="s">
        <v>18</v>
      </c>
      <c r="D68" s="61">
        <f>MIN(3,SUM(D66:D67))</f>
        <v>0</v>
      </c>
    </row>
    <row r="72" spans="2:5" ht="15">
      <c r="B72" s="27" t="s">
        <v>38</v>
      </c>
      <c r="C72" s="34"/>
      <c r="D72" s="28"/>
    </row>
    <row r="73" spans="2:5">
      <c r="B73" s="29" t="str">
        <f>B18</f>
        <v>A) Mérits professionals (màxim 32 punts)</v>
      </c>
      <c r="C73" s="33"/>
      <c r="D73" s="30">
        <f>D24</f>
        <v>0</v>
      </c>
    </row>
    <row r="74" spans="2:5">
      <c r="B74" s="29" t="s">
        <v>39</v>
      </c>
      <c r="C74" s="33"/>
      <c r="D74" s="30">
        <f>MIN(8,SUM(D68,D62,D55,D45,D35))</f>
        <v>0</v>
      </c>
    </row>
    <row r="75" spans="2:5">
      <c r="B75" s="29"/>
      <c r="C75" s="33"/>
      <c r="D75" s="31"/>
    </row>
    <row r="76" spans="2:5" ht="15.75">
      <c r="B76" s="35"/>
      <c r="C76" s="36" t="s">
        <v>40</v>
      </c>
      <c r="D76" s="32">
        <f>SUM(D73:D74)</f>
        <v>0</v>
      </c>
    </row>
  </sheetData>
  <sheetProtection password="D9EF" sheet="1" objects="1" scenarios="1"/>
  <mergeCells count="21">
    <mergeCell ref="B40:C40"/>
    <mergeCell ref="B13:D13"/>
    <mergeCell ref="B14:D14"/>
    <mergeCell ref="C16:D16"/>
    <mergeCell ref="B31:C31"/>
    <mergeCell ref="B32:C32"/>
    <mergeCell ref="B33:C33"/>
    <mergeCell ref="B34:C34"/>
    <mergeCell ref="B39:C39"/>
    <mergeCell ref="B38:C38"/>
    <mergeCell ref="B30:C30"/>
    <mergeCell ref="B52:C52"/>
    <mergeCell ref="B53:C53"/>
    <mergeCell ref="B54:C54"/>
    <mergeCell ref="B41:C41"/>
    <mergeCell ref="B42:C42"/>
    <mergeCell ref="B43:C43"/>
    <mergeCell ref="B44:C44"/>
    <mergeCell ref="B50:C50"/>
    <mergeCell ref="B51:C51"/>
    <mergeCell ref="B49:C49"/>
  </mergeCells>
  <dataValidations count="15">
    <dataValidation type="whole" allowBlank="1" showInputMessage="1" showErrorMessage="1" errorTitle="Error" error="Només es poden introduir valors enters positius (nombre de mesos)" sqref="C20:C23">
      <formula1>1</formula1>
      <formula2>10000</formula2>
    </dataValidation>
    <dataValidation type="list" allowBlank="1" showInputMessage="1" showErrorMessage="1" sqref="D31">
      <mc:AlternateContent xmlns:x12ac="http://schemas.microsoft.com/office/spreadsheetml/2011/1/ac" xmlns:mc="http://schemas.openxmlformats.org/markup-compatibility/2006">
        <mc:Choice Requires="x12ac">
          <x12ac:list>"0,5", 1</x12ac:list>
        </mc:Choice>
        <mc:Fallback>
          <formula1>"0,5, 1"</formula1>
        </mc:Fallback>
      </mc:AlternateContent>
    </dataValidation>
    <dataValidation type="list" allowBlank="1" showInputMessage="1" showErrorMessage="1" errorTitle="Error" error="Només es permet el valor 1,5" sqref="D32">
      <mc:AlternateContent xmlns:x12ac="http://schemas.microsoft.com/office/spreadsheetml/2011/1/ac" xmlns:mc="http://schemas.openxmlformats.org/markup-compatibility/2006">
        <mc:Choice Requires="x12ac">
          <x12ac:list>"1,5"</x12ac:list>
        </mc:Choice>
        <mc:Fallback>
          <formula1>"1,5"</formula1>
        </mc:Fallback>
      </mc:AlternateContent>
    </dataValidation>
    <dataValidation type="list" allowBlank="1" showInputMessage="1" showErrorMessage="1" errorTitle="Error" error="Només es permet el valor 2" sqref="D33 D52">
      <formula1>"2"</formula1>
    </dataValidation>
    <dataValidation type="list" allowBlank="1" showInputMessage="1" showErrorMessage="1" errorTitle="Error" error="Només es permet el valor 3" sqref="D34 D39">
      <formula1>"3"</formula1>
    </dataValidation>
    <dataValidation type="list" allowBlank="1" showInputMessage="1" showErrorMessage="1" errorTitle="Error" error="Només es permet el valor 2,8" sqref="D40">
      <mc:AlternateContent xmlns:x12ac="http://schemas.microsoft.com/office/spreadsheetml/2011/1/ac" xmlns:mc="http://schemas.openxmlformats.org/markup-compatibility/2006">
        <mc:Choice Requires="x12ac">
          <x12ac:list>"2,8"</x12ac:list>
        </mc:Choice>
        <mc:Fallback>
          <formula1>"2,8"</formula1>
        </mc:Fallback>
      </mc:AlternateContent>
    </dataValidation>
    <dataValidation type="list" allowBlank="1" showInputMessage="1" showErrorMessage="1" errorTitle="Error" error="Només es permet el valor 2,6" sqref="D41 D53">
      <mc:AlternateContent xmlns:x12ac="http://schemas.microsoft.com/office/spreadsheetml/2011/1/ac" xmlns:mc="http://schemas.openxmlformats.org/markup-compatibility/2006">
        <mc:Choice Requires="x12ac">
          <x12ac:list>"2,6"</x12ac:list>
        </mc:Choice>
        <mc:Fallback>
          <formula1>"2,6"</formula1>
        </mc:Fallback>
      </mc:AlternateContent>
    </dataValidation>
    <dataValidation type="list" allowBlank="1" showInputMessage="1" showErrorMessage="1" errorTitle="Error" error="Només es permet el valor 2,5" sqref="D42">
      <mc:AlternateContent xmlns:x12ac="http://schemas.microsoft.com/office/spreadsheetml/2011/1/ac" xmlns:mc="http://schemas.openxmlformats.org/markup-compatibility/2006">
        <mc:Choice Requires="x12ac">
          <x12ac:list>"2,5"</x12ac:list>
        </mc:Choice>
        <mc:Fallback>
          <formula1>"2,5"</formula1>
        </mc:Fallback>
      </mc:AlternateContent>
    </dataValidation>
    <dataValidation type="list" allowBlank="1" showInputMessage="1" showErrorMessage="1" errorTitle="Error" error="Només es permet el valor 2,4" sqref="D43">
      <mc:AlternateContent xmlns:x12ac="http://schemas.microsoft.com/office/spreadsheetml/2011/1/ac" xmlns:mc="http://schemas.openxmlformats.org/markup-compatibility/2006">
        <mc:Choice Requires="x12ac">
          <x12ac:list>"2,4"</x12ac:list>
        </mc:Choice>
        <mc:Fallback>
          <formula1>"2,4"</formula1>
        </mc:Fallback>
      </mc:AlternateContent>
    </dataValidation>
    <dataValidation type="list" allowBlank="1" showInputMessage="1" showErrorMessage="1" errorTitle="Error" error="Només es permet el valor 2,2" sqref="D44">
      <mc:AlternateContent xmlns:x12ac="http://schemas.microsoft.com/office/spreadsheetml/2011/1/ac" xmlns:mc="http://schemas.openxmlformats.org/markup-compatibility/2006">
        <mc:Choice Requires="x12ac">
          <x12ac:list>"2,2"</x12ac:list>
        </mc:Choice>
        <mc:Fallback>
          <formula1>"2,2"</formula1>
        </mc:Fallback>
      </mc:AlternateContent>
    </dataValidation>
    <dataValidation type="list" allowBlank="1" showInputMessage="1" showErrorMessage="1" errorTitle="Error" error="Només es permet el valor 1,6" sqref="D50">
      <mc:AlternateContent xmlns:x12ac="http://schemas.microsoft.com/office/spreadsheetml/2011/1/ac" xmlns:mc="http://schemas.openxmlformats.org/markup-compatibility/2006">
        <mc:Choice Requires="x12ac">
          <x12ac:list>"1,6"</x12ac:list>
        </mc:Choice>
        <mc:Fallback>
          <formula1>"1,6"</formula1>
        </mc:Fallback>
      </mc:AlternateContent>
    </dataValidation>
    <dataValidation type="list" allowBlank="1" showInputMessage="1" showErrorMessage="1" errorTitle="Error" error="Només es permet el valor 1,8" sqref="D51">
      <mc:AlternateContent xmlns:x12ac="http://schemas.microsoft.com/office/spreadsheetml/2011/1/ac" xmlns:mc="http://schemas.openxmlformats.org/markup-compatibility/2006">
        <mc:Choice Requires="x12ac">
          <x12ac:list>"1,8"</x12ac:list>
        </mc:Choice>
        <mc:Fallback>
          <formula1>"1,8"</formula1>
        </mc:Fallback>
      </mc:AlternateContent>
    </dataValidation>
    <dataValidation type="list" allowBlank="1" showInputMessage="1" showErrorMessage="1" errorTitle="Error" error="Només es permet el valor 0,4" sqref="D54">
      <mc:AlternateContent xmlns:x12ac="http://schemas.microsoft.com/office/spreadsheetml/2011/1/ac" xmlns:mc="http://schemas.openxmlformats.org/markup-compatibility/2006">
        <mc:Choice Requires="x12ac">
          <x12ac:list>"0,4"</x12ac:list>
        </mc:Choice>
        <mc:Fallback>
          <formula1>"0,4"</formula1>
        </mc:Fallback>
      </mc:AlternateContent>
    </dataValidation>
    <dataValidation type="whole" allowBlank="1" showInputMessage="1" showErrorMessage="1" errorTitle="Error" error="Només es permeten valors enters positius (nombre d'hores)" sqref="C60:C61">
      <formula1>1</formula1>
      <formula2>10000</formula2>
    </dataValidation>
    <dataValidation type="decimal" allowBlank="1" showInputMessage="1" showErrorMessage="1" errorTitle="Error" error="Només es permeten valors enters positius (nombre de triennis), màxim 18 " sqref="C67">
      <formula1>0</formula1>
      <formula2>18</formula2>
    </dataValidation>
  </dataValidations>
  <pageMargins left="0.19685039370078741" right="0.19685039370078741" top="0.19685039370078741" bottom="0.19685039370078741"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IMI de Palma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2024-01-10T13:20:31Z</cp:lastPrinted>
  <dcterms:created xsi:type="dcterms:W3CDTF">2024-01-10T12:18:11Z</dcterms:created>
  <dcterms:modified xsi:type="dcterms:W3CDTF">2024-01-24T08:02:41Z</dcterms:modified>
</cp:coreProperties>
</file>